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utorials\Excel\If Time is within Range\"/>
    </mc:Choice>
  </mc:AlternateContent>
  <xr:revisionPtr revIDLastSave="0" documentId="13_ncr:1_{818F6B87-57A9-4E05-B20C-008103A2FC15}" xr6:coauthVersionLast="47" xr6:coauthVersionMax="47" xr10:uidLastSave="{00000000-0000-0000-0000-000000000000}"/>
  <bookViews>
    <workbookView xWindow="-108" yWindow="-108" windowWidth="23256" windowHeight="13176" activeTab="2" xr2:uid="{00471A04-901D-44C8-8115-1573FE4C8B2C}"/>
  </bookViews>
  <sheets>
    <sheet name="Arrival (Demo)" sheetId="4" r:id="rId1"/>
    <sheet name="10K Run Times (Demo)" sheetId="5" r:id="rId2"/>
    <sheet name="Day or Night (Demo)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6" l="1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" i="6"/>
  <c r="F3" i="5" a="1"/>
  <c r="F3" i="5" s="1"/>
  <c r="F4" i="5" a="1"/>
  <c r="F4" i="5" s="1"/>
  <c r="F5" i="5" a="1"/>
  <c r="F5" i="5" s="1"/>
  <c r="F6" i="5" a="1"/>
  <c r="F6" i="5"/>
  <c r="F7" i="5" a="1"/>
  <c r="F7" i="5" s="1"/>
  <c r="F8" i="5" a="1"/>
  <c r="F8" i="5" s="1"/>
  <c r="F2" i="5" a="1"/>
  <c r="F2" i="5" s="1"/>
  <c r="E3" i="5"/>
  <c r="E4" i="5"/>
  <c r="E5" i="5"/>
  <c r="E6" i="5"/>
  <c r="E7" i="5"/>
  <c r="E8" i="5"/>
  <c r="E2" i="5"/>
  <c r="D3" i="5"/>
  <c r="D4" i="5"/>
  <c r="D5" i="5"/>
  <c r="D6" i="5"/>
  <c r="D7" i="5"/>
  <c r="D8" i="5"/>
  <c r="D2" i="5"/>
  <c r="C3" i="5"/>
  <c r="C4" i="5"/>
  <c r="C5" i="5"/>
  <c r="C6" i="5"/>
  <c r="C7" i="5"/>
  <c r="C8" i="5"/>
  <c r="C2" i="5"/>
  <c r="G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" i="4"/>
  <c r="E3" i="4" a="1"/>
  <c r="E3" i="4" s="1"/>
  <c r="E4" i="4" a="1"/>
  <c r="E4" i="4"/>
  <c r="E5" i="4" a="1"/>
  <c r="E5" i="4" s="1"/>
  <c r="E6" i="4" a="1"/>
  <c r="E6" i="4"/>
  <c r="E7" i="4" a="1"/>
  <c r="E7" i="4" s="1"/>
  <c r="E8" i="4" a="1"/>
  <c r="E8" i="4"/>
  <c r="E9" i="4" a="1"/>
  <c r="E9" i="4" s="1"/>
  <c r="E10" i="4" a="1"/>
  <c r="E10" i="4"/>
  <c r="E11" i="4" a="1"/>
  <c r="E11" i="4" s="1"/>
  <c r="E12" i="4" a="1"/>
  <c r="E12" i="4"/>
  <c r="E13" i="4" a="1"/>
  <c r="E13" i="4" s="1"/>
  <c r="E14" i="4" a="1"/>
  <c r="E14" i="4"/>
  <c r="E15" i="4" a="1"/>
  <c r="E15" i="4" s="1"/>
  <c r="E16" i="4" a="1"/>
  <c r="E16" i="4" s="1"/>
  <c r="E17" i="4" a="1"/>
  <c r="E17" i="4" s="1"/>
  <c r="E18" i="4" a="1"/>
  <c r="E18" i="4"/>
  <c r="E19" i="4" a="1"/>
  <c r="E19" i="4" s="1"/>
  <c r="E20" i="4" a="1"/>
  <c r="E20" i="4" s="1"/>
  <c r="E2" i="4" a="1"/>
  <c r="E2" i="4" s="1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" i="4"/>
  <c r="C3" i="4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<sst xmlns="http://schemas.openxmlformats.org/spreadsheetml/2006/main" count="40" uniqueCount="37">
  <si>
    <t>Entry Time</t>
  </si>
  <si>
    <t>Arrival</t>
  </si>
  <si>
    <t>10K Time</t>
  </si>
  <si>
    <t>Bob</t>
  </si>
  <si>
    <t>Bill</t>
  </si>
  <si>
    <t>Ben</t>
  </si>
  <si>
    <t>Date</t>
  </si>
  <si>
    <t>Acceptably late</t>
  </si>
  <si>
    <t>On time</t>
  </si>
  <si>
    <t>Barbara</t>
  </si>
  <si>
    <t>Betty</t>
  </si>
  <si>
    <t>Belinda</t>
  </si>
  <si>
    <t>Boris</t>
  </si>
  <si>
    <t>Participant</t>
  </si>
  <si>
    <t>Target</t>
  </si>
  <si>
    <t>Gold</t>
  </si>
  <si>
    <t>Silver</t>
  </si>
  <si>
    <t>Bronze</t>
  </si>
  <si>
    <t>VLOOKUP</t>
  </si>
  <si>
    <t>IFS</t>
  </si>
  <si>
    <t>Nested IF</t>
  </si>
  <si>
    <t>XLOOKUP</t>
  </si>
  <si>
    <t>Arrival -IFS</t>
  </si>
  <si>
    <t>Medal</t>
  </si>
  <si>
    <t>Late</t>
  </si>
  <si>
    <t>Arrival -IF</t>
  </si>
  <si>
    <t>Arrival - VLOOKUP</t>
  </si>
  <si>
    <t>Arrival XLOOKUP</t>
  </si>
  <si>
    <t>Time of Day</t>
  </si>
  <si>
    <t>Time</t>
  </si>
  <si>
    <t>Morning</t>
  </si>
  <si>
    <t>Afternoon</t>
  </si>
  <si>
    <t>Evening</t>
  </si>
  <si>
    <t>Night</t>
  </si>
  <si>
    <t>Time of day</t>
  </si>
  <si>
    <t>Lookup</t>
  </si>
  <si>
    <t>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</si>
</sst>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20" fontId="0" fillId="0" borderId="0" xfId="0" applyNumberFormat="1"/>
    <xf numFmtId="0" fontId="0" fillId="0" borderId="0" xfId="0" applyNumberFormat="1"/>
    <xf numFmtId="0" fontId="1" fillId="2" borderId="0" xfId="0" applyFont="1" applyFill="1"/>
    <xf numFmtId="14" fontId="0" fillId="0" borderId="1" xfId="0" applyNumberFormat="1" applyBorder="1"/>
    <xf numFmtId="164" fontId="0" fillId="0" borderId="1" xfId="0" applyNumberFormat="1" applyBorder="1"/>
    <xf numFmtId="0" fontId="0" fillId="0" borderId="1" xfId="0" applyBorder="1"/>
    <xf numFmtId="20" fontId="0" fillId="0" borderId="1" xfId="0" applyNumberFormat="1" applyBorder="1"/>
    <xf numFmtId="0" fontId="1" fillId="2" borderId="0" xfId="0" applyNumberFormat="1" applyFont="1" applyFill="1"/>
    <xf numFmtId="21" fontId="0" fillId="0" borderId="1" xfId="0" applyNumberFormat="1" applyBorder="1"/>
    <xf numFmtId="164" fontId="1" fillId="2" borderId="0" xfId="0" applyNumberFormat="1" applyFont="1" applyFill="1"/>
    <xf numFmtId="0" fontId="1" fillId="2" borderId="1" xfId="0" applyFont="1" applyFill="1" applyBorder="1"/>
    <xf numFmtId="0" fontId="2" fillId="3" borderId="0" xfId="0" applyFont="1" applyFill="1"/>
    <xf numFmtId="0" fontId="2" fillId="3" borderId="0" xfId="0" applyFont="1" applyFill="1" applyBorder="1"/>
    <xf numFmtId="0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D4362-E467-4AEF-91BF-5525F04491AD}">
  <dimension ref="A1:M20"/>
  <sheetViews>
    <sheetView topLeftCell="B1" zoomScale="130" zoomScaleNormal="130" workbookViewId="0">
      <selection activeCell="I8" sqref="I8"/>
    </sheetView>
  </sheetViews>
  <sheetFormatPr defaultRowHeight="14.4" x14ac:dyDescent="0.3"/>
  <cols>
    <col min="1" max="1" width="13" customWidth="1"/>
    <col min="2" max="2" width="15.88671875" customWidth="1"/>
    <col min="3" max="3" width="11.44140625" customWidth="1"/>
    <col min="4" max="5" width="13.88671875" bestFit="1" customWidth="1"/>
    <col min="6" max="7" width="17.44140625" customWidth="1"/>
    <col min="8" max="8" width="14.5546875" customWidth="1"/>
    <col min="9" max="9" width="17.21875" customWidth="1"/>
    <col min="10" max="10" width="13.88671875" bestFit="1" customWidth="1"/>
  </cols>
  <sheetData>
    <row r="1" spans="1:13" x14ac:dyDescent="0.3">
      <c r="A1" s="3" t="s">
        <v>6</v>
      </c>
      <c r="B1" s="3" t="s">
        <v>0</v>
      </c>
      <c r="C1" s="3" t="s">
        <v>1</v>
      </c>
      <c r="D1" s="3" t="s">
        <v>25</v>
      </c>
      <c r="E1" s="3" t="s">
        <v>22</v>
      </c>
      <c r="F1" s="3" t="s">
        <v>26</v>
      </c>
      <c r="G1" s="3" t="s">
        <v>27</v>
      </c>
      <c r="I1" s="12" t="s">
        <v>36</v>
      </c>
      <c r="L1" s="2"/>
      <c r="M1" s="2"/>
    </row>
    <row r="2" spans="1:13" x14ac:dyDescent="0.3">
      <c r="A2" s="4">
        <v>44391</v>
      </c>
      <c r="B2" s="5">
        <v>0.37380000000000002</v>
      </c>
      <c r="C2" s="14" t="str">
        <f>IF(B2&lt;=$J$4,$I$4,$I$2)</f>
        <v>On time</v>
      </c>
      <c r="D2" s="6" t="str">
        <f>IF(B2&gt;$J$3,$I$2,IF(B2&gt;$J$4,$I$3,$I$4))</f>
        <v>On time</v>
      </c>
      <c r="E2" s="6" t="str" cm="1">
        <f t="array" ref="E2">_xlfn.IFS(B2&gt;$J$3,$I$2,B2&gt;$J$4,$I$3,TRUE,$I$4)</f>
        <v>On time</v>
      </c>
      <c r="F2" s="6" t="e">
        <f>VLOOKUP(B2,$I$7:$J$9,2)</f>
        <v>#N/A</v>
      </c>
      <c r="G2" s="6" t="str">
        <f>_xlfn.XLOOKUP(B2,$I$7:$I$9,$J$7:$J$9,,-1)</f>
        <v>On time</v>
      </c>
      <c r="I2" s="3" t="s">
        <v>24</v>
      </c>
      <c r="J2" s="6"/>
    </row>
    <row r="3" spans="1:13" x14ac:dyDescent="0.3">
      <c r="A3" s="4">
        <v>44392</v>
      </c>
      <c r="B3" s="5">
        <v>0.3785</v>
      </c>
      <c r="C3" s="14" t="str">
        <f t="shared" ref="C3:C20" si="0">IF(B3&lt;=$J$4,$I$4,$I$2)</f>
        <v>Late</v>
      </c>
      <c r="D3" s="6" t="str">
        <f t="shared" ref="D3:D20" si="1">IF(B3&gt;$J$3,$I$2,IF(B3&gt;$J$4,$I$3,$I$4))</f>
        <v>Acceptably late</v>
      </c>
      <c r="E3" s="6" t="str" cm="1">
        <f t="array" ref="E3">_xlfn.IFS(B3&gt;$J$3,$I$2,B3&gt;$J$4,$I$3,TRUE,$I$4)</f>
        <v>Acceptably late</v>
      </c>
      <c r="F3" s="6" t="str">
        <f t="shared" ref="F3:F20" si="2">VLOOKUP(B3,$I$7:$J$9,2)</f>
        <v>On time</v>
      </c>
      <c r="G3" s="6" t="str">
        <f t="shared" ref="G3:G20" si="3">_xlfn.XLOOKUP(B3,$I$7:$I$9,$J$7:$J$9,,-1)</f>
        <v>Acceptably late</v>
      </c>
      <c r="I3" s="3" t="s">
        <v>7</v>
      </c>
      <c r="J3" s="7">
        <v>0.38194444444444442</v>
      </c>
    </row>
    <row r="4" spans="1:13" x14ac:dyDescent="0.3">
      <c r="A4" s="4">
        <v>44393</v>
      </c>
      <c r="B4" s="5">
        <v>0.373</v>
      </c>
      <c r="C4" s="14" t="str">
        <f t="shared" si="0"/>
        <v>On time</v>
      </c>
      <c r="D4" s="6" t="str">
        <f t="shared" si="1"/>
        <v>On time</v>
      </c>
      <c r="E4" s="6" t="str" cm="1">
        <f t="array" ref="E4">_xlfn.IFS(B4&gt;$J$3,$I$2,B4&gt;$J$4,$I$3,TRUE,$I$4)</f>
        <v>On time</v>
      </c>
      <c r="F4" s="6" t="e">
        <f t="shared" si="2"/>
        <v>#N/A</v>
      </c>
      <c r="G4" s="6" t="str">
        <f t="shared" si="3"/>
        <v>On time</v>
      </c>
      <c r="I4" s="3" t="s">
        <v>8</v>
      </c>
      <c r="J4" s="7">
        <v>0.375</v>
      </c>
    </row>
    <row r="5" spans="1:13" x14ac:dyDescent="0.3">
      <c r="A5" s="4">
        <v>44396</v>
      </c>
      <c r="B5" s="5">
        <v>0.3775</v>
      </c>
      <c r="C5" s="14" t="str">
        <f t="shared" si="0"/>
        <v>Late</v>
      </c>
      <c r="D5" s="6" t="str">
        <f t="shared" si="1"/>
        <v>Acceptably late</v>
      </c>
      <c r="E5" s="6" t="str" cm="1">
        <f t="array" ref="E5">_xlfn.IFS(B5&gt;$J$3,$I$2,B5&gt;$J$4,$I$3,TRUE,$I$4)</f>
        <v>Acceptably late</v>
      </c>
      <c r="F5" s="6" t="str">
        <f t="shared" si="2"/>
        <v>On time</v>
      </c>
      <c r="G5" s="6" t="str">
        <f t="shared" si="3"/>
        <v>Acceptably late</v>
      </c>
    </row>
    <row r="6" spans="1:13" x14ac:dyDescent="0.3">
      <c r="A6" s="4">
        <v>44397</v>
      </c>
      <c r="B6" s="5">
        <v>0.37419999999999998</v>
      </c>
      <c r="C6" s="14" t="str">
        <f t="shared" si="0"/>
        <v>On time</v>
      </c>
      <c r="D6" s="6" t="str">
        <f t="shared" si="1"/>
        <v>On time</v>
      </c>
      <c r="E6" s="6" t="str" cm="1">
        <f t="array" ref="E6">_xlfn.IFS(B6&gt;$J$3,$I$2,B6&gt;$J$4,$I$3,TRUE,$I$4)</f>
        <v>On time</v>
      </c>
      <c r="F6" s="6" t="e">
        <f t="shared" si="2"/>
        <v>#N/A</v>
      </c>
      <c r="G6" s="6" t="str">
        <f t="shared" si="3"/>
        <v>On time</v>
      </c>
      <c r="I6" s="13" t="s">
        <v>35</v>
      </c>
    </row>
    <row r="7" spans="1:13" x14ac:dyDescent="0.3">
      <c r="A7" s="4">
        <v>44398</v>
      </c>
      <c r="B7" s="5">
        <v>0.39029999999999998</v>
      </c>
      <c r="C7" s="14" t="str">
        <f t="shared" si="0"/>
        <v>Late</v>
      </c>
      <c r="D7" s="6" t="str">
        <f t="shared" si="1"/>
        <v>Late</v>
      </c>
      <c r="E7" s="6" t="str" cm="1">
        <f t="array" ref="E7">_xlfn.IFS(B7&gt;$J$3,$I$2,B7&gt;$J$4,$I$3,TRUE,$I$4)</f>
        <v>Late</v>
      </c>
      <c r="F7" s="6" t="str">
        <f t="shared" si="2"/>
        <v>On time</v>
      </c>
      <c r="G7" s="6" t="str">
        <f t="shared" si="3"/>
        <v>Late</v>
      </c>
      <c r="I7" s="10">
        <v>0.38195601851851851</v>
      </c>
      <c r="J7" s="7" t="s">
        <v>24</v>
      </c>
    </row>
    <row r="8" spans="1:13" x14ac:dyDescent="0.3">
      <c r="A8" s="4">
        <v>44399</v>
      </c>
      <c r="B8" s="5">
        <v>0.36990000000000001</v>
      </c>
      <c r="C8" s="14" t="str">
        <f t="shared" si="0"/>
        <v>On time</v>
      </c>
      <c r="D8" s="6" t="str">
        <f t="shared" si="1"/>
        <v>On time</v>
      </c>
      <c r="E8" s="6" t="str" cm="1">
        <f t="array" ref="E8">_xlfn.IFS(B8&gt;$J$3,$I$2,B8&gt;$J$4,$I$3,TRUE,$I$4)</f>
        <v>On time</v>
      </c>
      <c r="F8" s="6" t="e">
        <f t="shared" si="2"/>
        <v>#N/A</v>
      </c>
      <c r="G8" s="6" t="str">
        <f t="shared" si="3"/>
        <v>On time</v>
      </c>
      <c r="I8" s="10">
        <v>0.37501157407407404</v>
      </c>
      <c r="J8" s="7" t="s">
        <v>7</v>
      </c>
    </row>
    <row r="9" spans="1:13" x14ac:dyDescent="0.3">
      <c r="A9" s="4">
        <v>44400</v>
      </c>
      <c r="B9" s="5">
        <v>0.37780000000000002</v>
      </c>
      <c r="C9" s="14" t="str">
        <f t="shared" si="0"/>
        <v>Late</v>
      </c>
      <c r="D9" s="6" t="str">
        <f t="shared" si="1"/>
        <v>Acceptably late</v>
      </c>
      <c r="E9" s="6" t="str" cm="1">
        <f t="array" ref="E9">_xlfn.IFS(B9&gt;$J$3,$I$2,B9&gt;$J$4,$I$3,TRUE,$I$4)</f>
        <v>Acceptably late</v>
      </c>
      <c r="F9" s="6" t="str">
        <f t="shared" si="2"/>
        <v>On time</v>
      </c>
      <c r="G9" s="6" t="str">
        <f t="shared" si="3"/>
        <v>Acceptably late</v>
      </c>
      <c r="I9" s="10">
        <v>0</v>
      </c>
      <c r="J9" s="6" t="s">
        <v>8</v>
      </c>
    </row>
    <row r="10" spans="1:13" x14ac:dyDescent="0.3">
      <c r="A10" s="4">
        <v>44403</v>
      </c>
      <c r="B10" s="5">
        <v>0.36570000000000003</v>
      </c>
      <c r="C10" s="14" t="str">
        <f t="shared" si="0"/>
        <v>On time</v>
      </c>
      <c r="D10" s="6" t="str">
        <f t="shared" si="1"/>
        <v>On time</v>
      </c>
      <c r="E10" s="6" t="str" cm="1">
        <f t="array" ref="E10">_xlfn.IFS(B10&gt;$J$3,$I$2,B10&gt;$J$4,$I$3,TRUE,$I$4)</f>
        <v>On time</v>
      </c>
      <c r="F10" s="6" t="e">
        <f t="shared" si="2"/>
        <v>#N/A</v>
      </c>
      <c r="G10" s="6" t="str">
        <f t="shared" si="3"/>
        <v>On time</v>
      </c>
    </row>
    <row r="11" spans="1:13" x14ac:dyDescent="0.3">
      <c r="A11" s="4">
        <v>44404</v>
      </c>
      <c r="B11" s="5">
        <v>0.39379999999999998</v>
      </c>
      <c r="C11" s="14" t="str">
        <f t="shared" si="0"/>
        <v>Late</v>
      </c>
      <c r="D11" s="6" t="str">
        <f t="shared" si="1"/>
        <v>Late</v>
      </c>
      <c r="E11" s="6" t="str" cm="1">
        <f t="array" ref="E11">_xlfn.IFS(B11&gt;$J$3,$I$2,B11&gt;$J$4,$I$3,TRUE,$I$4)</f>
        <v>Late</v>
      </c>
      <c r="F11" s="6" t="str">
        <f t="shared" si="2"/>
        <v>On time</v>
      </c>
      <c r="G11" s="6" t="str">
        <f t="shared" si="3"/>
        <v>Late</v>
      </c>
    </row>
    <row r="12" spans="1:13" x14ac:dyDescent="0.3">
      <c r="A12" s="4">
        <v>44405</v>
      </c>
      <c r="B12" s="5">
        <v>0.39419999999999999</v>
      </c>
      <c r="C12" s="14" t="str">
        <f t="shared" si="0"/>
        <v>Late</v>
      </c>
      <c r="D12" s="6" t="str">
        <f t="shared" si="1"/>
        <v>Late</v>
      </c>
      <c r="E12" s="6" t="str" cm="1">
        <f t="array" ref="E12">_xlfn.IFS(B12&gt;$J$3,$I$2,B12&gt;$J$4,$I$3,TRUE,$I$4)</f>
        <v>Late</v>
      </c>
      <c r="F12" s="6" t="str">
        <f t="shared" si="2"/>
        <v>On time</v>
      </c>
      <c r="G12" s="6" t="str">
        <f t="shared" si="3"/>
        <v>Late</v>
      </c>
    </row>
    <row r="13" spans="1:13" x14ac:dyDescent="0.3">
      <c r="A13" s="4">
        <v>44406</v>
      </c>
      <c r="B13" s="5">
        <v>0.37340000000000001</v>
      </c>
      <c r="C13" s="14" t="str">
        <f t="shared" si="0"/>
        <v>On time</v>
      </c>
      <c r="D13" s="6" t="str">
        <f t="shared" si="1"/>
        <v>On time</v>
      </c>
      <c r="E13" s="6" t="str" cm="1">
        <f t="array" ref="E13">_xlfn.IFS(B13&gt;$J$3,$I$2,B13&gt;$J$4,$I$3,TRUE,$I$4)</f>
        <v>On time</v>
      </c>
      <c r="F13" s="6" t="e">
        <f t="shared" si="2"/>
        <v>#N/A</v>
      </c>
      <c r="G13" s="6" t="str">
        <f t="shared" si="3"/>
        <v>On time</v>
      </c>
    </row>
    <row r="14" spans="1:13" x14ac:dyDescent="0.3">
      <c r="A14" s="4">
        <v>44407</v>
      </c>
      <c r="B14" s="5">
        <v>0.39050000000000001</v>
      </c>
      <c r="C14" s="14" t="str">
        <f t="shared" si="0"/>
        <v>Late</v>
      </c>
      <c r="D14" s="6" t="str">
        <f t="shared" si="1"/>
        <v>Late</v>
      </c>
      <c r="E14" s="6" t="str" cm="1">
        <f t="array" ref="E14">_xlfn.IFS(B14&gt;$J$3,$I$2,B14&gt;$J$4,$I$3,TRUE,$I$4)</f>
        <v>Late</v>
      </c>
      <c r="F14" s="6" t="str">
        <f t="shared" si="2"/>
        <v>On time</v>
      </c>
      <c r="G14" s="6" t="str">
        <f t="shared" si="3"/>
        <v>Late</v>
      </c>
    </row>
    <row r="15" spans="1:13" x14ac:dyDescent="0.3">
      <c r="A15" s="4">
        <v>44410</v>
      </c>
      <c r="B15" s="5">
        <v>0.36520000000000002</v>
      </c>
      <c r="C15" s="14" t="str">
        <f t="shared" si="0"/>
        <v>On time</v>
      </c>
      <c r="D15" s="6" t="str">
        <f t="shared" si="1"/>
        <v>On time</v>
      </c>
      <c r="E15" s="6" t="str" cm="1">
        <f t="array" ref="E15">_xlfn.IFS(B15&gt;$J$3,$I$2,B15&gt;$J$4,$I$3,TRUE,$I$4)</f>
        <v>On time</v>
      </c>
      <c r="F15" s="6" t="e">
        <f t="shared" si="2"/>
        <v>#N/A</v>
      </c>
      <c r="G15" s="6" t="str">
        <f t="shared" si="3"/>
        <v>On time</v>
      </c>
    </row>
    <row r="16" spans="1:13" x14ac:dyDescent="0.3">
      <c r="A16" s="4">
        <v>44411</v>
      </c>
      <c r="B16" s="5">
        <v>0.38990000000000002</v>
      </c>
      <c r="C16" s="14" t="str">
        <f t="shared" si="0"/>
        <v>Late</v>
      </c>
      <c r="D16" s="6" t="str">
        <f t="shared" si="1"/>
        <v>Late</v>
      </c>
      <c r="E16" s="6" t="str" cm="1">
        <f t="array" ref="E16">_xlfn.IFS(B16&gt;$J$3,$I$2,B16&gt;$J$4,$I$3,TRUE,$I$4)</f>
        <v>Late</v>
      </c>
      <c r="F16" s="6" t="str">
        <f t="shared" si="2"/>
        <v>On time</v>
      </c>
      <c r="G16" s="6" t="str">
        <f t="shared" si="3"/>
        <v>Late</v>
      </c>
    </row>
    <row r="17" spans="1:7" x14ac:dyDescent="0.3">
      <c r="A17" s="4">
        <v>44412</v>
      </c>
      <c r="B17" s="5">
        <v>0.3755</v>
      </c>
      <c r="C17" s="14" t="str">
        <f t="shared" si="0"/>
        <v>Late</v>
      </c>
      <c r="D17" s="6" t="str">
        <f t="shared" si="1"/>
        <v>Acceptably late</v>
      </c>
      <c r="E17" s="6" t="str" cm="1">
        <f t="array" ref="E17">_xlfn.IFS(B17&gt;$J$3,$I$2,B17&gt;$J$4,$I$3,TRUE,$I$4)</f>
        <v>Acceptably late</v>
      </c>
      <c r="F17" s="6" t="str">
        <f t="shared" si="2"/>
        <v>On time</v>
      </c>
      <c r="G17" s="6" t="str">
        <f t="shared" si="3"/>
        <v>Acceptably late</v>
      </c>
    </row>
    <row r="18" spans="1:7" x14ac:dyDescent="0.3">
      <c r="A18" s="4">
        <v>44413</v>
      </c>
      <c r="B18" s="5">
        <v>0.38600000000000001</v>
      </c>
      <c r="C18" s="14" t="str">
        <f t="shared" si="0"/>
        <v>Late</v>
      </c>
      <c r="D18" s="6" t="str">
        <f t="shared" si="1"/>
        <v>Late</v>
      </c>
      <c r="E18" s="6" t="str" cm="1">
        <f t="array" ref="E18">_xlfn.IFS(B18&gt;$J$3,$I$2,B18&gt;$J$4,$I$3,TRUE,$I$4)</f>
        <v>Late</v>
      </c>
      <c r="F18" s="6" t="str">
        <f t="shared" si="2"/>
        <v>On time</v>
      </c>
      <c r="G18" s="6" t="str">
        <f t="shared" si="3"/>
        <v>Late</v>
      </c>
    </row>
    <row r="19" spans="1:7" x14ac:dyDescent="0.3">
      <c r="A19" s="4">
        <v>44414</v>
      </c>
      <c r="B19" s="5">
        <v>0.38500000000000001</v>
      </c>
      <c r="C19" s="14" t="str">
        <f t="shared" si="0"/>
        <v>Late</v>
      </c>
      <c r="D19" s="6" t="str">
        <f t="shared" si="1"/>
        <v>Late</v>
      </c>
      <c r="E19" s="6" t="str" cm="1">
        <f t="array" ref="E19">_xlfn.IFS(B19&gt;$J$3,$I$2,B19&gt;$J$4,$I$3,TRUE,$I$4)</f>
        <v>Late</v>
      </c>
      <c r="F19" s="6" t="str">
        <f t="shared" si="2"/>
        <v>On time</v>
      </c>
      <c r="G19" s="6" t="str">
        <f t="shared" si="3"/>
        <v>Late</v>
      </c>
    </row>
    <row r="20" spans="1:7" x14ac:dyDescent="0.3">
      <c r="A20" s="4">
        <v>44417</v>
      </c>
      <c r="B20" s="5">
        <v>0.37419999999999998</v>
      </c>
      <c r="C20" s="14" t="str">
        <f t="shared" si="0"/>
        <v>On time</v>
      </c>
      <c r="D20" s="6" t="str">
        <f t="shared" si="1"/>
        <v>On time</v>
      </c>
      <c r="E20" s="6" t="str" cm="1">
        <f t="array" ref="E20">_xlfn.IFS(B20&gt;$J$3,$I$2,B20&gt;$J$4,$I$3,TRUE,$I$4)</f>
        <v>On time</v>
      </c>
      <c r="F20" s="6" t="e">
        <f t="shared" si="2"/>
        <v>#N/A</v>
      </c>
      <c r="G20" s="6" t="str">
        <f t="shared" si="3"/>
        <v>On time</v>
      </c>
    </row>
  </sheetData>
  <sortState xmlns:xlrd2="http://schemas.microsoft.com/office/spreadsheetml/2017/richdata2" ref="I7:J9">
    <sortCondition descending="1" ref="I8:I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D0114-3C7B-4AD8-84CD-4CCE04AC4186}">
  <dimension ref="A1:I8"/>
  <sheetViews>
    <sheetView zoomScale="180" zoomScaleNormal="180" workbookViewId="0">
      <selection activeCell="F2" sqref="F2:F8"/>
    </sheetView>
  </sheetViews>
  <sheetFormatPr defaultRowHeight="14.4" x14ac:dyDescent="0.3"/>
  <cols>
    <col min="1" max="1" width="14.88671875" customWidth="1"/>
    <col min="2" max="2" width="12.109375" customWidth="1"/>
    <col min="3" max="3" width="12.33203125" customWidth="1"/>
    <col min="4" max="4" width="10.5546875" customWidth="1"/>
    <col min="7" max="7" width="22.6640625" customWidth="1"/>
  </cols>
  <sheetData>
    <row r="1" spans="1:9" x14ac:dyDescent="0.3">
      <c r="A1" s="3" t="s">
        <v>13</v>
      </c>
      <c r="B1" s="3" t="s">
        <v>2</v>
      </c>
      <c r="C1" s="3" t="s">
        <v>18</v>
      </c>
      <c r="D1" s="3" t="s">
        <v>21</v>
      </c>
      <c r="E1" s="3" t="s">
        <v>20</v>
      </c>
      <c r="F1" s="3" t="s">
        <v>19</v>
      </c>
      <c r="H1" s="8" t="s">
        <v>14</v>
      </c>
      <c r="I1" s="8" t="s">
        <v>23</v>
      </c>
    </row>
    <row r="2" spans="1:9" x14ac:dyDescent="0.3">
      <c r="A2" s="6" t="s">
        <v>3</v>
      </c>
      <c r="B2" s="5">
        <v>4.4310000000000002E-2</v>
      </c>
      <c r="C2" s="6" t="str">
        <f>VLOOKUP(B2,$H$2:$I$4,2)</f>
        <v>Bronze</v>
      </c>
      <c r="D2" s="6" t="str">
        <f>_xlfn.XLOOKUP(B2,$H$2:$H$4,$I$2:$I$4,,-1)</f>
        <v>Bronze</v>
      </c>
      <c r="E2" s="6" t="str">
        <f>IF(B2&gt;=$H$4,$I$4,IF(B2&gt;=$H$3,$I$3,$I$2))</f>
        <v>Bronze</v>
      </c>
      <c r="F2" s="6" t="str" cm="1">
        <f t="array" ref="F2">_xlfn.IFS(B2&gt;=$H$4,$I$4,B2&gt;=$H$3,$I$3,TRUE,$I$2)</f>
        <v>Bronze</v>
      </c>
      <c r="H2" s="5">
        <v>0</v>
      </c>
      <c r="I2" s="6" t="s">
        <v>15</v>
      </c>
    </row>
    <row r="3" spans="1:9" x14ac:dyDescent="0.3">
      <c r="A3" s="6" t="s">
        <v>4</v>
      </c>
      <c r="B3" s="5">
        <v>3.3739999999999999E-2</v>
      </c>
      <c r="C3" s="6" t="str">
        <f t="shared" ref="C3:C8" si="0">VLOOKUP(B3,$H$2:$I$4,2)</f>
        <v>Gold</v>
      </c>
      <c r="D3" s="6" t="str">
        <f t="shared" ref="D3:D8" si="1">_xlfn.XLOOKUP(B3,$H$2:$H$4,$I$2:$I$4,,-1)</f>
        <v>Gold</v>
      </c>
      <c r="E3" s="6" t="str">
        <f t="shared" ref="E3:E8" si="2">IF(B3&gt;=$H$4,$I$4,IF(B3&gt;=$H$3,$I$3,$I$2))</f>
        <v>Gold</v>
      </c>
      <c r="F3" s="6" t="str" cm="1">
        <f t="array" ref="F3">_xlfn.IFS(B3&gt;=$H$4,$I$4,B3&gt;=$H$3,$I$3,TRUE,$I$2)</f>
        <v>Gold</v>
      </c>
      <c r="H3" s="5">
        <v>3.4733796296296297E-2</v>
      </c>
      <c r="I3" s="6" t="s">
        <v>16</v>
      </c>
    </row>
    <row r="4" spans="1:9" x14ac:dyDescent="0.3">
      <c r="A4" s="6" t="s">
        <v>5</v>
      </c>
      <c r="B4" s="5">
        <v>3.9199999999999999E-2</v>
      </c>
      <c r="C4" s="6" t="str">
        <f t="shared" si="0"/>
        <v>Silver</v>
      </c>
      <c r="D4" s="6" t="str">
        <f t="shared" si="1"/>
        <v>Silver</v>
      </c>
      <c r="E4" s="6" t="str">
        <f t="shared" si="2"/>
        <v>Silver</v>
      </c>
      <c r="F4" s="6" t="str" cm="1">
        <f t="array" ref="F4">_xlfn.IFS(B4&gt;=$H$4,$I$4,B4&gt;=$H$3,$I$3,TRUE,$I$2)</f>
        <v>Silver</v>
      </c>
      <c r="H4" s="9">
        <v>4.1678240740740745E-2</v>
      </c>
      <c r="I4" s="6" t="s">
        <v>17</v>
      </c>
    </row>
    <row r="5" spans="1:9" x14ac:dyDescent="0.3">
      <c r="A5" s="6" t="s">
        <v>9</v>
      </c>
      <c r="B5" s="5">
        <v>4.6039999999999998E-2</v>
      </c>
      <c r="C5" s="6" t="str">
        <f t="shared" si="0"/>
        <v>Bronze</v>
      </c>
      <c r="D5" s="6" t="str">
        <f t="shared" si="1"/>
        <v>Bronze</v>
      </c>
      <c r="E5" s="6" t="str">
        <f t="shared" si="2"/>
        <v>Bronze</v>
      </c>
      <c r="F5" s="6" t="str" cm="1">
        <f t="array" ref="F5">_xlfn.IFS(B5&gt;=$H$4,$I$4,B5&gt;=$H$3,$I$3,TRUE,$I$2)</f>
        <v>Bronze</v>
      </c>
    </row>
    <row r="6" spans="1:9" x14ac:dyDescent="0.3">
      <c r="A6" s="6" t="s">
        <v>10</v>
      </c>
      <c r="B6" s="5">
        <v>4.1640000000000003E-2</v>
      </c>
      <c r="C6" s="6" t="str">
        <f t="shared" si="0"/>
        <v>Silver</v>
      </c>
      <c r="D6" s="6" t="str">
        <f t="shared" si="1"/>
        <v>Silver</v>
      </c>
      <c r="E6" s="6" t="str">
        <f t="shared" si="2"/>
        <v>Silver</v>
      </c>
      <c r="F6" s="6" t="str" cm="1">
        <f t="array" ref="F6">_xlfn.IFS(B6&gt;=$H$4,$I$4,B6&gt;=$H$3,$I$3,TRUE,$I$2)</f>
        <v>Silver</v>
      </c>
    </row>
    <row r="7" spans="1:9" x14ac:dyDescent="0.3">
      <c r="A7" s="6" t="s">
        <v>11</v>
      </c>
      <c r="B7" s="5">
        <v>4.1070000000000002E-2</v>
      </c>
      <c r="C7" s="6" t="str">
        <f t="shared" si="0"/>
        <v>Silver</v>
      </c>
      <c r="D7" s="6" t="str">
        <f t="shared" si="1"/>
        <v>Silver</v>
      </c>
      <c r="E7" s="6" t="str">
        <f t="shared" si="2"/>
        <v>Silver</v>
      </c>
      <c r="F7" s="6" t="str" cm="1">
        <f t="array" ref="F7">_xlfn.IFS(B7&gt;=$H$4,$I$4,B7&gt;=$H$3,$I$3,TRUE,$I$2)</f>
        <v>Silver</v>
      </c>
    </row>
    <row r="8" spans="1:9" x14ac:dyDescent="0.3">
      <c r="A8" s="6" t="s">
        <v>12</v>
      </c>
      <c r="B8" s="5">
        <v>3.5479999999999998E-2</v>
      </c>
      <c r="C8" s="6" t="str">
        <f t="shared" si="0"/>
        <v>Silver</v>
      </c>
      <c r="D8" s="6" t="str">
        <f t="shared" si="1"/>
        <v>Silver</v>
      </c>
      <c r="E8" s="6" t="str">
        <f t="shared" si="2"/>
        <v>Silver</v>
      </c>
      <c r="F8" s="6" t="str" cm="1">
        <f t="array" ref="F8">_xlfn.IFS(B8&gt;=$H$4,$I$4,B8&gt;=$H$3,$I$3,TRUE,$I$2)</f>
        <v>Silver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41608-DA0A-4A48-94BB-BD9B8127E506}">
  <dimension ref="A1:H26"/>
  <sheetViews>
    <sheetView tabSelected="1" zoomScale="145" zoomScaleNormal="145" workbookViewId="0">
      <selection activeCell="B2" sqref="B2:B26"/>
    </sheetView>
  </sheetViews>
  <sheetFormatPr defaultRowHeight="14.4" x14ac:dyDescent="0.3"/>
  <cols>
    <col min="1" max="1" width="14.77734375" customWidth="1"/>
    <col min="2" max="2" width="12.5546875" customWidth="1"/>
    <col min="4" max="4" width="46.5546875" customWidth="1"/>
  </cols>
  <sheetData>
    <row r="1" spans="1:8" x14ac:dyDescent="0.3">
      <c r="A1" s="11" t="s">
        <v>29</v>
      </c>
      <c r="B1" s="11" t="s">
        <v>28</v>
      </c>
      <c r="E1" s="3" t="s">
        <v>34</v>
      </c>
      <c r="F1" s="3"/>
      <c r="G1" s="1"/>
      <c r="H1" s="1"/>
    </row>
    <row r="2" spans="1:8" x14ac:dyDescent="0.3">
      <c r="A2" s="7">
        <v>0.05</v>
      </c>
      <c r="B2" s="6" t="str">
        <f>_xlfn.XLOOKUP(A2,$F$2:$F$5,$E$2:$E$5,$E$5,-1)</f>
        <v>Night</v>
      </c>
      <c r="E2" s="6" t="s">
        <v>30</v>
      </c>
      <c r="F2" s="5">
        <v>0.16666666666666666</v>
      </c>
    </row>
    <row r="3" spans="1:8" x14ac:dyDescent="0.3">
      <c r="A3" s="7">
        <v>0.72699999999999998</v>
      </c>
      <c r="B3" s="6" t="str">
        <f t="shared" ref="B3:B26" si="0">_xlfn.XLOOKUP(A3,$F$2:$F$5,$E$2:$E$5,$E$5,-1)</f>
        <v>Evening</v>
      </c>
      <c r="E3" s="6" t="s">
        <v>31</v>
      </c>
      <c r="F3" s="9">
        <v>0.5</v>
      </c>
    </row>
    <row r="4" spans="1:8" x14ac:dyDescent="0.3">
      <c r="A4" s="7">
        <v>0.35</v>
      </c>
      <c r="B4" s="6" t="str">
        <f t="shared" si="0"/>
        <v>Morning</v>
      </c>
      <c r="E4" s="6" t="s">
        <v>32</v>
      </c>
      <c r="F4" s="9">
        <v>0.70833333333333337</v>
      </c>
    </row>
    <row r="5" spans="1:8" x14ac:dyDescent="0.3">
      <c r="A5" s="7">
        <v>0.81799999999999995</v>
      </c>
      <c r="B5" s="6" t="str">
        <f t="shared" si="0"/>
        <v>Evening</v>
      </c>
      <c r="E5" s="6" t="s">
        <v>33</v>
      </c>
      <c r="F5" s="9">
        <v>0.91666666666666663</v>
      </c>
    </row>
    <row r="6" spans="1:8" x14ac:dyDescent="0.3">
      <c r="A6" s="7">
        <v>0.78800000000000003</v>
      </c>
      <c r="B6" s="6" t="str">
        <f t="shared" si="0"/>
        <v>Evening</v>
      </c>
    </row>
    <row r="7" spans="1:8" x14ac:dyDescent="0.3">
      <c r="A7" s="7">
        <v>0.41</v>
      </c>
      <c r="B7" s="6" t="str">
        <f t="shared" si="0"/>
        <v>Morning</v>
      </c>
    </row>
    <row r="8" spans="1:8" x14ac:dyDescent="0.3">
      <c r="A8" s="7">
        <v>0.79800000000000004</v>
      </c>
      <c r="B8" s="6" t="str">
        <f t="shared" si="0"/>
        <v>Evening</v>
      </c>
    </row>
    <row r="9" spans="1:8" x14ac:dyDescent="0.3">
      <c r="A9" s="7">
        <v>0.57499999999999996</v>
      </c>
      <c r="B9" s="6" t="str">
        <f t="shared" si="0"/>
        <v>Afternoon</v>
      </c>
    </row>
    <row r="10" spans="1:8" x14ac:dyDescent="0.3">
      <c r="A10" s="7">
        <v>0.71899999999999997</v>
      </c>
      <c r="B10" s="6" t="str">
        <f t="shared" si="0"/>
        <v>Evening</v>
      </c>
    </row>
    <row r="11" spans="1:8" x14ac:dyDescent="0.3">
      <c r="A11" s="7">
        <v>0.46700000000000003</v>
      </c>
      <c r="B11" s="6" t="str">
        <f t="shared" si="0"/>
        <v>Morning</v>
      </c>
    </row>
    <row r="12" spans="1:8" x14ac:dyDescent="0.3">
      <c r="A12" s="7">
        <v>0.217</v>
      </c>
      <c r="B12" s="6" t="str">
        <f t="shared" si="0"/>
        <v>Morning</v>
      </c>
    </row>
    <row r="13" spans="1:8" x14ac:dyDescent="0.3">
      <c r="A13" s="7">
        <v>0.53900000000000003</v>
      </c>
      <c r="B13" s="6" t="str">
        <f t="shared" si="0"/>
        <v>Afternoon</v>
      </c>
    </row>
    <row r="14" spans="1:8" x14ac:dyDescent="0.3">
      <c r="A14" s="7">
        <v>0.74299999999999999</v>
      </c>
      <c r="B14" s="6" t="str">
        <f t="shared" si="0"/>
        <v>Evening</v>
      </c>
    </row>
    <row r="15" spans="1:8" x14ac:dyDescent="0.3">
      <c r="A15" s="7">
        <v>0.84699999999999998</v>
      </c>
      <c r="B15" s="6" t="str">
        <f t="shared" si="0"/>
        <v>Evening</v>
      </c>
    </row>
    <row r="16" spans="1:8" x14ac:dyDescent="0.3">
      <c r="A16" s="7">
        <v>0.24299999999999999</v>
      </c>
      <c r="B16" s="6" t="str">
        <f t="shared" si="0"/>
        <v>Morning</v>
      </c>
    </row>
    <row r="17" spans="1:2" x14ac:dyDescent="0.3">
      <c r="A17" s="7">
        <v>0.68100000000000005</v>
      </c>
      <c r="B17" s="6" t="str">
        <f t="shared" si="0"/>
        <v>Afternoon</v>
      </c>
    </row>
    <row r="18" spans="1:2" x14ac:dyDescent="0.3">
      <c r="A18" s="7">
        <v>0.191</v>
      </c>
      <c r="B18" s="6" t="str">
        <f t="shared" si="0"/>
        <v>Morning</v>
      </c>
    </row>
    <row r="19" spans="1:2" x14ac:dyDescent="0.3">
      <c r="A19" s="7">
        <v>0.96499999999999997</v>
      </c>
      <c r="B19" s="6" t="str">
        <f t="shared" si="0"/>
        <v>Night</v>
      </c>
    </row>
    <row r="20" spans="1:2" x14ac:dyDescent="0.3">
      <c r="A20" s="7">
        <v>0.90900000000000003</v>
      </c>
      <c r="B20" s="6" t="str">
        <f t="shared" si="0"/>
        <v>Evening</v>
      </c>
    </row>
    <row r="21" spans="1:2" x14ac:dyDescent="0.3">
      <c r="A21" s="7">
        <v>0.44700000000000001</v>
      </c>
      <c r="B21" s="6" t="str">
        <f t="shared" si="0"/>
        <v>Morning</v>
      </c>
    </row>
    <row r="22" spans="1:2" x14ac:dyDescent="0.3">
      <c r="A22" s="7">
        <v>0.374</v>
      </c>
      <c r="B22" s="6" t="str">
        <f t="shared" si="0"/>
        <v>Morning</v>
      </c>
    </row>
    <row r="23" spans="1:2" x14ac:dyDescent="0.3">
      <c r="A23" s="7">
        <v>0.14499999999999999</v>
      </c>
      <c r="B23" s="6" t="str">
        <f t="shared" si="0"/>
        <v>Night</v>
      </c>
    </row>
    <row r="24" spans="1:2" x14ac:dyDescent="0.3">
      <c r="A24" s="7">
        <v>2.7E-2</v>
      </c>
      <c r="B24" s="6" t="str">
        <f t="shared" si="0"/>
        <v>Night</v>
      </c>
    </row>
    <row r="25" spans="1:2" x14ac:dyDescent="0.3">
      <c r="A25" s="7">
        <v>0.81699999999999995</v>
      </c>
      <c r="B25" s="6" t="str">
        <f t="shared" si="0"/>
        <v>Evening</v>
      </c>
    </row>
    <row r="26" spans="1:2" x14ac:dyDescent="0.3">
      <c r="A26" s="7">
        <v>0.66900000000000004</v>
      </c>
      <c r="B26" s="6" t="str">
        <f t="shared" si="0"/>
        <v>Afternoon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Arrival (Demo)</vt:lpstr>
      <vt:lpstr>10K Run Times (Demo)</vt:lpstr>
      <vt:lpstr>Day or Night (Demo)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Chester Tugwell</dc:creator>
  <cp:lastModifiedBy>Chester Tugwell</cp:lastModifiedBy>
  <dcterms:created xsi:type="dcterms:W3CDTF">2021-07-14T15:53:26Z</dcterms:created>
  <dcterms:modified xsi:type="dcterms:W3CDTF">2021-07-15T11:54:22Z</dcterms:modified>
</cp:coreProperties>
</file>